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900" windowHeight="9240" firstSheet="1" activeTab="3"/>
  </bookViews>
  <sheets>
    <sheet name="Exercice 1" sheetId="2" r:id="rId1"/>
    <sheet name="Exercice 3 - Question 1 " sheetId="3" r:id="rId2"/>
    <sheet name="Exercice 4 - Question 2" sheetId="1" r:id="rId3"/>
    <sheet name="Exercice 5 - Question 1" sheetId="8" r:id="rId4"/>
    <sheet name="Exercice 5 - Question 3" sheetId="9" r:id="rId5"/>
    <sheet name="Exercice 6 - Question 1" sheetId="4" r:id="rId6"/>
    <sheet name="Exercice 6 - Question 2" sheetId="5" r:id="rId7"/>
    <sheet name="Exercice 6 - Question 3" sheetId="6" r:id="rId8"/>
    <sheet name="Exercice 6 - Question 4" sheetId="7" r:id="rId9"/>
  </sheets>
  <calcPr calcId="152511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9"/>
  <c r="D4"/>
  <c r="E4"/>
  <c r="F4"/>
  <c r="G4"/>
  <c r="H4"/>
  <c r="I4"/>
  <c r="J4"/>
  <c r="C4"/>
  <c r="B4"/>
  <c r="C3"/>
  <c r="D3"/>
  <c r="E3"/>
  <c r="F3"/>
  <c r="G3"/>
  <c r="H3"/>
  <c r="I3"/>
  <c r="J3"/>
  <c r="B3"/>
  <c r="D4" i="8"/>
  <c r="E4"/>
  <c r="F4"/>
  <c r="G4"/>
  <c r="H4"/>
  <c r="I4"/>
  <c r="J4"/>
  <c r="D6"/>
  <c r="E6"/>
  <c r="F6"/>
  <c r="G6"/>
  <c r="H6"/>
  <c r="I6"/>
  <c r="J6"/>
  <c r="C6"/>
  <c r="C4"/>
  <c r="B12" i="7"/>
  <c r="B13"/>
  <c r="C12"/>
  <c r="C13"/>
  <c r="D12"/>
  <c r="D13"/>
  <c r="E12"/>
  <c r="E13"/>
  <c r="F12"/>
  <c r="F13"/>
  <c r="G12"/>
  <c r="G13"/>
  <c r="I13"/>
  <c r="B4"/>
  <c r="B5"/>
  <c r="C4"/>
  <c r="C5"/>
  <c r="D4"/>
  <c r="D5"/>
  <c r="E4"/>
  <c r="E5"/>
  <c r="F4"/>
  <c r="F5"/>
  <c r="G4"/>
  <c r="G5"/>
  <c r="I5"/>
  <c r="C14" i="6"/>
  <c r="D14"/>
  <c r="E14"/>
  <c r="F14"/>
  <c r="G14"/>
  <c r="B14"/>
  <c r="C4"/>
  <c r="D4"/>
  <c r="E4"/>
  <c r="F4"/>
  <c r="G4"/>
  <c r="B4"/>
  <c r="B15"/>
  <c r="C15"/>
  <c r="D15"/>
  <c r="E15"/>
  <c r="F15"/>
  <c r="G15"/>
  <c r="I15"/>
  <c r="B17"/>
  <c r="B5"/>
  <c r="C5"/>
  <c r="D5"/>
  <c r="E5"/>
  <c r="F5"/>
  <c r="G5"/>
  <c r="I5"/>
  <c r="B7"/>
  <c r="B12" i="5"/>
  <c r="C12"/>
  <c r="D12"/>
  <c r="E12"/>
  <c r="F12"/>
  <c r="G12"/>
  <c r="D5"/>
  <c r="E5"/>
  <c r="F5"/>
  <c r="G5"/>
  <c r="C5"/>
  <c r="G11"/>
  <c r="F11"/>
  <c r="E11"/>
  <c r="D11"/>
  <c r="C11"/>
  <c r="B11"/>
  <c r="C4"/>
  <c r="D4"/>
  <c r="E4"/>
  <c r="F4"/>
  <c r="G4"/>
  <c r="B4"/>
  <c r="G22" i="4"/>
  <c r="G25"/>
  <c r="G27"/>
  <c r="G29"/>
  <c r="G30"/>
  <c r="F22"/>
  <c r="F25"/>
  <c r="F27"/>
  <c r="F29"/>
  <c r="F30"/>
  <c r="E22"/>
  <c r="E25"/>
  <c r="E27"/>
  <c r="E29"/>
  <c r="E30"/>
  <c r="D22"/>
  <c r="D25"/>
  <c r="D27"/>
  <c r="D29"/>
  <c r="D30"/>
  <c r="C22"/>
  <c r="C25"/>
  <c r="C27"/>
  <c r="C29"/>
  <c r="C30"/>
  <c r="B30"/>
  <c r="D15"/>
  <c r="E15"/>
  <c r="F15"/>
  <c r="G15"/>
  <c r="C15"/>
  <c r="B15"/>
  <c r="D14"/>
  <c r="E14"/>
  <c r="F14"/>
  <c r="G14"/>
  <c r="C14"/>
  <c r="D12"/>
  <c r="E12"/>
  <c r="F12"/>
  <c r="G12"/>
  <c r="C12"/>
  <c r="D10"/>
  <c r="E10"/>
  <c r="F10"/>
  <c r="G10"/>
  <c r="C10"/>
  <c r="D7"/>
  <c r="E7"/>
  <c r="F7"/>
  <c r="G7"/>
  <c r="C7"/>
  <c r="C2" i="3"/>
  <c r="E2"/>
  <c r="C5"/>
  <c r="E5"/>
  <c r="C8" i="2"/>
  <c r="D8"/>
  <c r="E8"/>
  <c r="F8"/>
  <c r="G8"/>
  <c r="B8"/>
  <c r="C7"/>
  <c r="D7"/>
  <c r="E7"/>
  <c r="F7"/>
  <c r="G7"/>
  <c r="B7"/>
  <c r="D4" i="1"/>
  <c r="E4"/>
  <c r="F4"/>
  <c r="G4"/>
  <c r="H4"/>
  <c r="C4"/>
  <c r="D3"/>
  <c r="E3"/>
  <c r="F3"/>
  <c r="G3"/>
  <c r="H3"/>
  <c r="C3"/>
  <c r="I7" i="4"/>
</calcChain>
</file>

<file path=xl/sharedStrings.xml><?xml version="1.0" encoding="utf-8"?>
<sst xmlns="http://schemas.openxmlformats.org/spreadsheetml/2006/main" count="68" uniqueCount="28">
  <si>
    <t>Investissement</t>
  </si>
  <si>
    <t>CA</t>
  </si>
  <si>
    <t>Indice</t>
  </si>
  <si>
    <t>Années</t>
  </si>
  <si>
    <t>Flux nets</t>
  </si>
  <si>
    <t> Flux actualisés</t>
  </si>
  <si>
    <t> Flux actualisés cumulés</t>
  </si>
  <si>
    <t>Cash-flow</t>
  </si>
  <si>
    <t>CF actualisé</t>
  </si>
  <si>
    <r>
      <t xml:space="preserve">( 1,0825 )  </t>
    </r>
    <r>
      <rPr>
        <vertAlign val="superscript"/>
        <sz val="12"/>
        <rFont val="Times New Roman"/>
        <family val="1"/>
      </rPr>
      <t>-n</t>
    </r>
  </si>
  <si>
    <t>Charges</t>
  </si>
  <si>
    <t>Amortissements</t>
  </si>
  <si>
    <t>Résultat exploitation</t>
  </si>
  <si>
    <t>EBE</t>
  </si>
  <si>
    <t>Investissement A</t>
  </si>
  <si>
    <t>Investissement B</t>
  </si>
  <si>
    <t xml:space="preserve">Flux nets </t>
  </si>
  <si>
    <t>Flux actualisés</t>
  </si>
  <si>
    <t>Flux cumulés</t>
  </si>
  <si>
    <r>
      <t>( 1,3)</t>
    </r>
    <r>
      <rPr>
        <vertAlign val="superscript"/>
        <sz val="12"/>
        <rFont val="Times New Roman"/>
        <family val="1"/>
      </rPr>
      <t xml:space="preserve">  -n</t>
    </r>
  </si>
  <si>
    <r>
      <t xml:space="preserve">( 1,12 ) </t>
    </r>
    <r>
      <rPr>
        <vertAlign val="superscript"/>
        <sz val="12"/>
        <rFont val="Times New Roman"/>
        <family val="1"/>
      </rPr>
      <t xml:space="preserve"> -n</t>
    </r>
  </si>
  <si>
    <t>CF actualisés</t>
  </si>
  <si>
    <t>C.A.</t>
  </si>
  <si>
    <t>- Charges</t>
  </si>
  <si>
    <t>+ amortissements</t>
  </si>
  <si>
    <t>Cash-flow exploitation (BFR)</t>
  </si>
  <si>
    <t>Résultat</t>
  </si>
  <si>
    <t>CF cumulés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</si>
</sst>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2" fontId="0" fillId="0" borderId="0" xfId="0" applyNumberFormat="1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8"/>
  <sheetViews>
    <sheetView topLeftCell="A5" workbookViewId="0">
      <selection activeCell="A5" sqref="A5:G8"/>
    </sheetView>
  </sheetViews>
  <sheetFormatPr baseColWidth="10" defaultRowHeight="15"/>
  <cols>
    <col min="1" max="1" width="16.28515625" customWidth="1"/>
    <col min="2" max="2" width="11.5703125" bestFit="1" customWidth="1"/>
    <col min="3" max="7" width="13" bestFit="1" customWidth="1"/>
  </cols>
  <sheetData>
    <row r="5" spans="1:7" ht="15.75">
      <c r="A5" s="6" t="s">
        <v>3</v>
      </c>
      <c r="B5" s="6">
        <v>0</v>
      </c>
      <c r="C5" s="6">
        <v>1</v>
      </c>
      <c r="D5" s="6">
        <v>2</v>
      </c>
      <c r="E5" s="6">
        <v>3</v>
      </c>
      <c r="F5" s="6">
        <v>4</v>
      </c>
      <c r="G5" s="6">
        <v>5</v>
      </c>
    </row>
    <row r="6" spans="1:7" ht="15.75">
      <c r="A6" s="6" t="s">
        <v>7</v>
      </c>
      <c r="B6" s="7">
        <v>-350000</v>
      </c>
      <c r="C6" s="7">
        <v>92000</v>
      </c>
      <c r="D6" s="7">
        <v>94000</v>
      </c>
      <c r="E6" s="7">
        <v>86000</v>
      </c>
      <c r="F6" s="7">
        <v>82000</v>
      </c>
      <c r="G6" s="7">
        <v>76000</v>
      </c>
    </row>
    <row r="7" spans="1:7" ht="18.75">
      <c r="A7" s="6" t="s">
        <v>9</v>
      </c>
      <c r="B7" s="6">
        <f>POWER(1.0825,-B5)</f>
        <v>1</v>
      </c>
      <c r="C7" s="6">
        <f t="shared" ref="C7:G7" si="0">POWER(1.0825,-C5)</f>
        <v>0.92378752886836024</v>
      </c>
      <c r="D7" s="6">
        <f t="shared" si="0"/>
        <v>0.85338339849271161</v>
      </c>
      <c r="E7" s="6">
        <f t="shared" si="0"/>
        <v>0.78834494087086515</v>
      </c>
      <c r="F7" s="6">
        <f t="shared" si="0"/>
        <v>0.72826322482297023</v>
      </c>
      <c r="G7" s="6">
        <f t="shared" si="0"/>
        <v>0.6727604848249148</v>
      </c>
    </row>
    <row r="8" spans="1:7" ht="15.75">
      <c r="A8" s="6" t="s">
        <v>8</v>
      </c>
      <c r="B8" s="7">
        <f>B6*B7</f>
        <v>-350000</v>
      </c>
      <c r="C8" s="7">
        <f t="shared" ref="C8:G8" si="1">C6*C7</f>
        <v>84988.452655889138</v>
      </c>
      <c r="D8" s="7">
        <f t="shared" si="1"/>
        <v>80218.039458314888</v>
      </c>
      <c r="E8" s="7">
        <f t="shared" si="1"/>
        <v>67797.664914894398</v>
      </c>
      <c r="F8" s="7">
        <f t="shared" si="1"/>
        <v>59717.584435483557</v>
      </c>
      <c r="G8" s="7">
        <f t="shared" si="1"/>
        <v>51129.796846693527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E5"/>
  <sheetViews>
    <sheetView topLeftCell="C1" workbookViewId="0">
      <selection activeCell="F33" sqref="F33"/>
    </sheetView>
  </sheetViews>
  <sheetFormatPr baseColWidth="10" defaultRowHeight="15"/>
  <cols>
    <col min="1" max="1" width="35.140625" customWidth="1"/>
    <col min="2" max="2" width="45.5703125" style="3" customWidth="1"/>
    <col min="3" max="4" width="15.85546875" style="1" customWidth="1"/>
    <col min="6" max="6" width="17.28515625" customWidth="1"/>
    <col min="7" max="10" width="13.5703125" customWidth="1"/>
    <col min="11" max="11" width="11.85546875" bestFit="1" customWidth="1"/>
  </cols>
  <sheetData>
    <row r="1" spans="3:5">
      <c r="C1" s="1">
        <v>0.1</v>
      </c>
    </row>
    <row r="2" spans="3:5">
      <c r="C2" s="1">
        <f>(1-POWER((1+C1),-10))/C1</f>
        <v>6.1445671057046853</v>
      </c>
      <c r="D2" s="1">
        <v>80000</v>
      </c>
      <c r="E2">
        <f>C2*D2</f>
        <v>491565.36845637485</v>
      </c>
    </row>
    <row r="4" spans="3:5">
      <c r="C4" s="1">
        <v>0.09</v>
      </c>
    </row>
    <row r="5" spans="3:5">
      <c r="C5" s="1">
        <f>(1-POWER((1+C4),-10))/C4</f>
        <v>6.4176577011590128</v>
      </c>
      <c r="D5" s="1">
        <v>80000</v>
      </c>
      <c r="E5">
        <f>C5*D5</f>
        <v>513412.616092721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F19" sqref="F19"/>
    </sheetView>
  </sheetViews>
  <sheetFormatPr baseColWidth="10" defaultRowHeight="15"/>
  <cols>
    <col min="1" max="1" width="22.140625" customWidth="1"/>
  </cols>
  <sheetData>
    <row r="1" spans="1:8">
      <c r="A1" s="8" t="s">
        <v>3</v>
      </c>
      <c r="B1" s="9">
        <v>0</v>
      </c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</row>
    <row r="2" spans="1:8">
      <c r="A2" s="8" t="s">
        <v>4</v>
      </c>
      <c r="B2" s="10">
        <v>-1344000</v>
      </c>
      <c r="C2" s="10">
        <v>308000</v>
      </c>
      <c r="D2" s="10">
        <v>348000</v>
      </c>
      <c r="E2" s="10">
        <v>516000</v>
      </c>
      <c r="F2" s="10">
        <v>432000</v>
      </c>
      <c r="G2" s="10">
        <v>292000</v>
      </c>
      <c r="H2" s="10">
        <v>280000</v>
      </c>
    </row>
    <row r="3" spans="1:8">
      <c r="A3" s="8" t="s">
        <v>5</v>
      </c>
      <c r="B3" s="10">
        <v>-1344000</v>
      </c>
      <c r="C3" s="10">
        <f>C2*POWER(1.1,-C1)</f>
        <v>280000</v>
      </c>
      <c r="D3" s="10">
        <f t="shared" ref="D3:H3" si="0">D2*POWER(1.1,-D1)</f>
        <v>287603.30578512396</v>
      </c>
      <c r="E3" s="10">
        <f t="shared" si="0"/>
        <v>387678.43726521399</v>
      </c>
      <c r="F3" s="10">
        <f t="shared" si="0"/>
        <v>295061.81271771045</v>
      </c>
      <c r="G3" s="10">
        <f t="shared" si="0"/>
        <v>181309.02633327324</v>
      </c>
      <c r="H3" s="10">
        <f t="shared" si="0"/>
        <v>158052.70041505762</v>
      </c>
    </row>
    <row r="4" spans="1:8">
      <c r="A4" s="8" t="s">
        <v>6</v>
      </c>
      <c r="B4" s="10">
        <v>-1344000</v>
      </c>
      <c r="C4" s="10">
        <f>C3+B4</f>
        <v>-1064000</v>
      </c>
      <c r="D4" s="10">
        <f t="shared" ref="D4:H4" si="1">D3+C4</f>
        <v>-776396.69421487604</v>
      </c>
      <c r="E4" s="10">
        <f t="shared" si="1"/>
        <v>-388718.25694966206</v>
      </c>
      <c r="F4" s="10">
        <f t="shared" si="1"/>
        <v>-93656.444231951609</v>
      </c>
      <c r="G4" s="10">
        <f t="shared" si="1"/>
        <v>87652.582101321634</v>
      </c>
      <c r="H4" s="10">
        <f t="shared" si="1"/>
        <v>245705.28251637926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I17" sqref="I17"/>
    </sheetView>
  </sheetViews>
  <sheetFormatPr baseColWidth="10" defaultRowHeight="15"/>
  <cols>
    <col min="1" max="1" width="28.7109375" customWidth="1"/>
  </cols>
  <sheetData>
    <row r="1" spans="1:10" ht="15.75">
      <c r="A1" s="11" t="s">
        <v>3</v>
      </c>
      <c r="B1" s="11">
        <v>0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</row>
    <row r="2" spans="1:10" ht="15.75">
      <c r="A2" s="11" t="s">
        <v>22</v>
      </c>
      <c r="B2" s="11"/>
      <c r="C2" s="11">
        <v>1000</v>
      </c>
      <c r="D2" s="11">
        <v>1000</v>
      </c>
      <c r="E2" s="11">
        <v>1000</v>
      </c>
      <c r="F2" s="11">
        <v>1000</v>
      </c>
      <c r="G2" s="11">
        <v>1000</v>
      </c>
      <c r="H2" s="11">
        <v>1000</v>
      </c>
      <c r="I2" s="11">
        <v>1000</v>
      </c>
      <c r="J2" s="11">
        <v>1000</v>
      </c>
    </row>
    <row r="3" spans="1:10" ht="15.75">
      <c r="A3" s="11" t="s">
        <v>23</v>
      </c>
      <c r="B3" s="11"/>
      <c r="C3" s="11">
        <v>-900</v>
      </c>
      <c r="D3" s="11">
        <v>-900</v>
      </c>
      <c r="E3" s="11">
        <v>-900</v>
      </c>
      <c r="F3" s="11">
        <v>-900</v>
      </c>
      <c r="G3" s="11">
        <v>-900</v>
      </c>
      <c r="H3" s="11">
        <v>-900</v>
      </c>
      <c r="I3" s="11">
        <v>-900</v>
      </c>
      <c r="J3" s="11">
        <v>-900</v>
      </c>
    </row>
    <row r="4" spans="1:10" ht="15.75">
      <c r="A4" s="11" t="s">
        <v>26</v>
      </c>
      <c r="B4" s="11"/>
      <c r="C4" s="11">
        <f>C2+C3</f>
        <v>100</v>
      </c>
      <c r="D4" s="11">
        <f t="shared" ref="D4:J4" si="0">D2+D3</f>
        <v>100</v>
      </c>
      <c r="E4" s="11">
        <f t="shared" si="0"/>
        <v>100</v>
      </c>
      <c r="F4" s="11">
        <f t="shared" si="0"/>
        <v>100</v>
      </c>
      <c r="G4" s="11">
        <f t="shared" si="0"/>
        <v>100</v>
      </c>
      <c r="H4" s="11">
        <f t="shared" si="0"/>
        <v>100</v>
      </c>
      <c r="I4" s="11">
        <f t="shared" si="0"/>
        <v>100</v>
      </c>
      <c r="J4" s="11">
        <f t="shared" si="0"/>
        <v>100</v>
      </c>
    </row>
    <row r="5" spans="1:10" ht="15.75">
      <c r="A5" s="11" t="s">
        <v>24</v>
      </c>
      <c r="B5" s="11"/>
      <c r="C5" s="11">
        <v>150</v>
      </c>
      <c r="D5" s="11">
        <v>150</v>
      </c>
      <c r="E5" s="11">
        <v>150</v>
      </c>
      <c r="F5" s="11">
        <v>150</v>
      </c>
      <c r="G5" s="11">
        <v>150</v>
      </c>
      <c r="H5" s="11">
        <v>150</v>
      </c>
      <c r="I5" s="11">
        <v>150</v>
      </c>
      <c r="J5" s="11">
        <v>150</v>
      </c>
    </row>
    <row r="6" spans="1:10" ht="15.75" customHeight="1">
      <c r="A6" s="12" t="s">
        <v>25</v>
      </c>
      <c r="B6" s="12"/>
      <c r="C6" s="12">
        <f>C4+C5</f>
        <v>250</v>
      </c>
      <c r="D6" s="12">
        <f t="shared" ref="D6:J6" si="1">D4+D5</f>
        <v>250</v>
      </c>
      <c r="E6" s="12">
        <f t="shared" si="1"/>
        <v>250</v>
      </c>
      <c r="F6" s="12">
        <f t="shared" si="1"/>
        <v>250</v>
      </c>
      <c r="G6" s="12">
        <f t="shared" si="1"/>
        <v>250</v>
      </c>
      <c r="H6" s="12">
        <f t="shared" si="1"/>
        <v>250</v>
      </c>
      <c r="I6" s="12">
        <f t="shared" si="1"/>
        <v>250</v>
      </c>
      <c r="J6" s="12">
        <f t="shared" si="1"/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G22" sqref="G22"/>
    </sheetView>
  </sheetViews>
  <sheetFormatPr baseColWidth="10" defaultRowHeight="15"/>
  <cols>
    <col min="1" max="1" width="19.7109375" customWidth="1"/>
  </cols>
  <sheetData>
    <row r="1" spans="1:12" ht="15.75">
      <c r="A1" s="11" t="s">
        <v>3</v>
      </c>
      <c r="B1" s="11">
        <v>0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</row>
    <row r="2" spans="1:12" ht="15.75">
      <c r="A2" s="11" t="s">
        <v>7</v>
      </c>
      <c r="B2" s="11">
        <v>-1340</v>
      </c>
      <c r="C2" s="11">
        <v>250</v>
      </c>
      <c r="D2" s="11">
        <v>250</v>
      </c>
      <c r="E2" s="11">
        <v>250</v>
      </c>
      <c r="F2" s="11">
        <v>250</v>
      </c>
      <c r="G2" s="11">
        <v>250</v>
      </c>
      <c r="H2" s="11">
        <v>250</v>
      </c>
      <c r="I2" s="11">
        <v>250</v>
      </c>
      <c r="J2" s="11">
        <v>350</v>
      </c>
    </row>
    <row r="3" spans="1:12" ht="15.75">
      <c r="A3" s="11" t="s">
        <v>21</v>
      </c>
      <c r="B3" s="11">
        <f>B2*POWER(1.12,-B1)</f>
        <v>-1340</v>
      </c>
      <c r="C3" s="32">
        <f t="shared" ref="C3:J3" si="0">C2*POWER(1.12,-C1)</f>
        <v>223.21428571428569</v>
      </c>
      <c r="D3" s="32">
        <f t="shared" si="0"/>
        <v>199.29846938775509</v>
      </c>
      <c r="E3" s="32">
        <f t="shared" si="0"/>
        <v>177.94506195335271</v>
      </c>
      <c r="F3" s="32">
        <f t="shared" si="0"/>
        <v>158.87951960120779</v>
      </c>
      <c r="G3" s="32">
        <f t="shared" si="0"/>
        <v>141.8567139296498</v>
      </c>
      <c r="H3" s="32">
        <f t="shared" si="0"/>
        <v>126.65778029433017</v>
      </c>
      <c r="I3" s="32">
        <f t="shared" si="0"/>
        <v>113.08730383422336</v>
      </c>
      <c r="J3" s="32">
        <f t="shared" si="0"/>
        <v>141.35912979277919</v>
      </c>
      <c r="L3" s="36">
        <f>SUM(B3:J3)</f>
        <v>-57.701735492416162</v>
      </c>
    </row>
    <row r="4" spans="1:12" ht="15.75">
      <c r="A4" s="33" t="s">
        <v>27</v>
      </c>
      <c r="B4" s="34">
        <f>B3</f>
        <v>-1340</v>
      </c>
      <c r="C4" s="35">
        <f>C3+B4</f>
        <v>-1116.7857142857142</v>
      </c>
      <c r="D4" s="35">
        <f t="shared" ref="D4:J4" si="1">D3+C4</f>
        <v>-917.48724489795916</v>
      </c>
      <c r="E4" s="35">
        <f t="shared" si="1"/>
        <v>-739.54218294460645</v>
      </c>
      <c r="F4" s="35">
        <f t="shared" si="1"/>
        <v>-580.66266334339866</v>
      </c>
      <c r="G4" s="35">
        <f t="shared" si="1"/>
        <v>-438.80594941374886</v>
      </c>
      <c r="H4" s="35">
        <f t="shared" si="1"/>
        <v>-312.1481691194187</v>
      </c>
      <c r="I4" s="35">
        <f t="shared" si="1"/>
        <v>-199.06086528519535</v>
      </c>
      <c r="J4" s="35">
        <f t="shared" si="1"/>
        <v>-57.701735492416162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30"/>
  <sheetViews>
    <sheetView topLeftCell="A7" workbookViewId="0">
      <selection activeCell="B37" sqref="B37"/>
    </sheetView>
  </sheetViews>
  <sheetFormatPr baseColWidth="10" defaultRowHeight="15"/>
  <cols>
    <col min="1" max="1" width="28.140625" customWidth="1"/>
    <col min="2" max="2" width="13.7109375" bestFit="1" customWidth="1"/>
    <col min="3" max="7" width="15.7109375" bestFit="1" customWidth="1"/>
  </cols>
  <sheetData>
    <row r="2" spans="1:9">
      <c r="A2" t="s">
        <v>14</v>
      </c>
    </row>
    <row r="3" spans="1:9" ht="15.75">
      <c r="A3" s="11"/>
      <c r="B3" s="11">
        <v>0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</row>
    <row r="4" spans="1:9" ht="15.75">
      <c r="A4" s="12" t="s">
        <v>0</v>
      </c>
      <c r="B4" s="13">
        <v>-480000</v>
      </c>
      <c r="C4" s="14"/>
      <c r="D4" s="14"/>
      <c r="E4" s="14"/>
      <c r="F4" s="14"/>
      <c r="G4" s="14"/>
    </row>
    <row r="5" spans="1:9" ht="15.75">
      <c r="A5" s="11"/>
      <c r="B5" s="11"/>
      <c r="C5" s="15">
        <v>50000</v>
      </c>
      <c r="D5" s="15">
        <v>60000</v>
      </c>
      <c r="E5" s="15">
        <v>70000</v>
      </c>
      <c r="F5" s="15">
        <v>80000</v>
      </c>
      <c r="G5" s="15">
        <v>90000</v>
      </c>
    </row>
    <row r="6" spans="1:9" ht="15.75">
      <c r="A6" s="11"/>
      <c r="B6" s="11"/>
      <c r="C6" s="15">
        <v>26</v>
      </c>
      <c r="D6" s="15">
        <v>26</v>
      </c>
      <c r="E6" s="15">
        <v>26</v>
      </c>
      <c r="F6" s="15">
        <v>26</v>
      </c>
      <c r="G6" s="15">
        <v>26</v>
      </c>
    </row>
    <row r="7" spans="1:9" ht="15.75">
      <c r="A7" s="12" t="s">
        <v>1</v>
      </c>
      <c r="B7" s="12"/>
      <c r="C7" s="16">
        <f>C5*C6</f>
        <v>1300000</v>
      </c>
      <c r="D7" s="16">
        <f t="shared" ref="D7:G7" si="0">D5*D6</f>
        <v>1560000</v>
      </c>
      <c r="E7" s="16">
        <f t="shared" si="0"/>
        <v>1820000</v>
      </c>
      <c r="F7" s="16">
        <f t="shared" si="0"/>
        <v>2080000</v>
      </c>
      <c r="G7" s="16">
        <f t="shared" si="0"/>
        <v>2340000</v>
      </c>
      <c r="I7" s="4">
        <f>SUM(B7:G7)</f>
        <v>9100000</v>
      </c>
    </row>
    <row r="8" spans="1:9" ht="15.75">
      <c r="A8" s="11"/>
      <c r="B8" s="11"/>
      <c r="C8" s="15">
        <v>50000</v>
      </c>
      <c r="D8" s="15">
        <v>60000</v>
      </c>
      <c r="E8" s="15">
        <v>70000</v>
      </c>
      <c r="F8" s="15">
        <v>80000</v>
      </c>
      <c r="G8" s="15">
        <v>90000</v>
      </c>
    </row>
    <row r="9" spans="1:9" ht="15.75">
      <c r="A9" s="11"/>
      <c r="B9" s="11"/>
      <c r="C9" s="15">
        <v>23</v>
      </c>
      <c r="D9" s="15">
        <v>23</v>
      </c>
      <c r="E9" s="15">
        <v>23</v>
      </c>
      <c r="F9" s="15">
        <v>23</v>
      </c>
      <c r="G9" s="15">
        <v>23</v>
      </c>
    </row>
    <row r="10" spans="1:9" ht="15.75">
      <c r="A10" s="11" t="s">
        <v>10</v>
      </c>
      <c r="B10" s="11"/>
      <c r="C10" s="15">
        <f>-C8*C9</f>
        <v>-1150000</v>
      </c>
      <c r="D10" s="15">
        <f t="shared" ref="D10:G10" si="1">-D8*D9</f>
        <v>-1380000</v>
      </c>
      <c r="E10" s="15">
        <f t="shared" si="1"/>
        <v>-1610000</v>
      </c>
      <c r="F10" s="15">
        <f t="shared" si="1"/>
        <v>-1840000</v>
      </c>
      <c r="G10" s="15">
        <f t="shared" si="1"/>
        <v>-2070000</v>
      </c>
    </row>
    <row r="11" spans="1:9" ht="15.75">
      <c r="A11" s="11" t="s">
        <v>11</v>
      </c>
      <c r="B11" s="11"/>
      <c r="C11" s="15">
        <v>-96000</v>
      </c>
      <c r="D11" s="15">
        <v>-96000</v>
      </c>
      <c r="E11" s="15">
        <v>-96000</v>
      </c>
      <c r="F11" s="15">
        <v>-96000</v>
      </c>
      <c r="G11" s="15">
        <v>-96000</v>
      </c>
    </row>
    <row r="12" spans="1:9" ht="15.75">
      <c r="A12" s="17" t="s">
        <v>12</v>
      </c>
      <c r="B12" s="17"/>
      <c r="C12" s="18">
        <f>C7+C10+C11</f>
        <v>54000</v>
      </c>
      <c r="D12" s="18">
        <f t="shared" ref="D12:G12" si="2">D7+D10+D11</f>
        <v>84000</v>
      </c>
      <c r="E12" s="18">
        <f t="shared" si="2"/>
        <v>114000</v>
      </c>
      <c r="F12" s="18">
        <f t="shared" si="2"/>
        <v>144000</v>
      </c>
      <c r="G12" s="18">
        <f t="shared" si="2"/>
        <v>174000</v>
      </c>
    </row>
    <row r="13" spans="1:9" ht="15.75">
      <c r="A13" s="15" t="s">
        <v>11</v>
      </c>
      <c r="B13" s="15"/>
      <c r="C13" s="15">
        <v>96000</v>
      </c>
      <c r="D13" s="15">
        <v>96000</v>
      </c>
      <c r="E13" s="15">
        <v>96000</v>
      </c>
      <c r="F13" s="15">
        <v>96000</v>
      </c>
      <c r="G13" s="15">
        <v>96000</v>
      </c>
    </row>
    <row r="14" spans="1:9" ht="15.75">
      <c r="A14" s="16" t="s">
        <v>13</v>
      </c>
      <c r="B14" s="16"/>
      <c r="C14" s="16">
        <f>C12+C13</f>
        <v>150000</v>
      </c>
      <c r="D14" s="16">
        <f t="shared" ref="D14:G14" si="3">D12+D13</f>
        <v>180000</v>
      </c>
      <c r="E14" s="16">
        <f t="shared" si="3"/>
        <v>210000</v>
      </c>
      <c r="F14" s="16">
        <f t="shared" si="3"/>
        <v>240000</v>
      </c>
      <c r="G14" s="16">
        <f t="shared" si="3"/>
        <v>270000</v>
      </c>
    </row>
    <row r="15" spans="1:9" ht="15.75">
      <c r="A15" s="16" t="s">
        <v>7</v>
      </c>
      <c r="B15" s="16">
        <f>B4</f>
        <v>-480000</v>
      </c>
      <c r="C15" s="16">
        <f>C14</f>
        <v>150000</v>
      </c>
      <c r="D15" s="16">
        <f t="shared" ref="D15:G15" si="4">D14</f>
        <v>180000</v>
      </c>
      <c r="E15" s="16">
        <f t="shared" si="4"/>
        <v>210000</v>
      </c>
      <c r="F15" s="16">
        <f t="shared" si="4"/>
        <v>240000</v>
      </c>
      <c r="G15" s="16">
        <f t="shared" si="4"/>
        <v>270000</v>
      </c>
    </row>
    <row r="17" spans="1:7">
      <c r="A17" t="s">
        <v>15</v>
      </c>
    </row>
    <row r="18" spans="1:7" ht="15.75">
      <c r="A18" s="11"/>
      <c r="B18" s="11">
        <v>0</v>
      </c>
      <c r="C18" s="11">
        <v>1</v>
      </c>
      <c r="D18" s="11">
        <v>2</v>
      </c>
      <c r="E18" s="11">
        <v>3</v>
      </c>
      <c r="F18" s="11">
        <v>4</v>
      </c>
      <c r="G18" s="11">
        <v>5</v>
      </c>
    </row>
    <row r="19" spans="1:7" ht="15.75">
      <c r="A19" s="12" t="s">
        <v>0</v>
      </c>
      <c r="B19" s="13">
        <v>-720000</v>
      </c>
      <c r="C19" s="14"/>
      <c r="D19" s="14"/>
      <c r="E19" s="14"/>
      <c r="F19" s="14"/>
      <c r="G19" s="14"/>
    </row>
    <row r="20" spans="1:7" ht="15.75">
      <c r="A20" s="11"/>
      <c r="B20" s="11"/>
      <c r="C20" s="15">
        <v>50000</v>
      </c>
      <c r="D20" s="15">
        <v>60000</v>
      </c>
      <c r="E20" s="15">
        <v>70000</v>
      </c>
      <c r="F20" s="15">
        <v>80000</v>
      </c>
      <c r="G20" s="15">
        <v>90000</v>
      </c>
    </row>
    <row r="21" spans="1:7" ht="15.75">
      <c r="A21" s="11"/>
      <c r="B21" s="11"/>
      <c r="C21" s="15">
        <v>26</v>
      </c>
      <c r="D21" s="15">
        <v>26</v>
      </c>
      <c r="E21" s="15">
        <v>26</v>
      </c>
      <c r="F21" s="15">
        <v>26</v>
      </c>
      <c r="G21" s="15">
        <v>26</v>
      </c>
    </row>
    <row r="22" spans="1:7" ht="15.75">
      <c r="A22" s="12" t="s">
        <v>1</v>
      </c>
      <c r="B22" s="12"/>
      <c r="C22" s="16">
        <f>C20*C21</f>
        <v>1300000</v>
      </c>
      <c r="D22" s="16">
        <f t="shared" ref="D22" si="5">D20*D21</f>
        <v>1560000</v>
      </c>
      <c r="E22" s="16">
        <f t="shared" ref="E22" si="6">E20*E21</f>
        <v>1820000</v>
      </c>
      <c r="F22" s="16">
        <f t="shared" ref="F22" si="7">F20*F21</f>
        <v>2080000</v>
      </c>
      <c r="G22" s="16">
        <f t="shared" ref="G22" si="8">G20*G21</f>
        <v>2340000</v>
      </c>
    </row>
    <row r="23" spans="1:7" ht="15.75">
      <c r="A23" s="11"/>
      <c r="B23" s="11"/>
      <c r="C23" s="15">
        <v>50000</v>
      </c>
      <c r="D23" s="15">
        <v>60000</v>
      </c>
      <c r="E23" s="15">
        <v>70000</v>
      </c>
      <c r="F23" s="15">
        <v>80000</v>
      </c>
      <c r="G23" s="15">
        <v>90000</v>
      </c>
    </row>
    <row r="24" spans="1:7" ht="15.75">
      <c r="A24" s="11"/>
      <c r="B24" s="11"/>
      <c r="C24" s="15">
        <v>22</v>
      </c>
      <c r="D24" s="15">
        <v>22</v>
      </c>
      <c r="E24" s="15">
        <v>22</v>
      </c>
      <c r="F24" s="15">
        <v>20</v>
      </c>
      <c r="G24" s="15">
        <v>20</v>
      </c>
    </row>
    <row r="25" spans="1:7" ht="15.75">
      <c r="A25" s="11" t="s">
        <v>10</v>
      </c>
      <c r="B25" s="11"/>
      <c r="C25" s="15">
        <f>-C23*C24</f>
        <v>-1100000</v>
      </c>
      <c r="D25" s="15">
        <f t="shared" ref="D25" si="9">-D23*D24</f>
        <v>-1320000</v>
      </c>
      <c r="E25" s="15">
        <f t="shared" ref="E25" si="10">-E23*E24</f>
        <v>-1540000</v>
      </c>
      <c r="F25" s="15">
        <f t="shared" ref="F25" si="11">-F23*F24</f>
        <v>-1600000</v>
      </c>
      <c r="G25" s="15">
        <f t="shared" ref="G25" si="12">-G23*G24</f>
        <v>-1800000</v>
      </c>
    </row>
    <row r="26" spans="1:7" ht="15.75">
      <c r="A26" s="11" t="s">
        <v>11</v>
      </c>
      <c r="B26" s="11"/>
      <c r="C26" s="15">
        <v>-96000</v>
      </c>
      <c r="D26" s="15">
        <v>-96000</v>
      </c>
      <c r="E26" s="15">
        <v>-96000</v>
      </c>
      <c r="F26" s="15">
        <v>-96000</v>
      </c>
      <c r="G26" s="15">
        <v>-96000</v>
      </c>
    </row>
    <row r="27" spans="1:7" ht="15.75">
      <c r="A27" s="17" t="s">
        <v>12</v>
      </c>
      <c r="B27" s="17"/>
      <c r="C27" s="18">
        <f>C22+C25+C26</f>
        <v>104000</v>
      </c>
      <c r="D27" s="18">
        <f t="shared" ref="D27" si="13">D22+D25+D26</f>
        <v>144000</v>
      </c>
      <c r="E27" s="18">
        <f t="shared" ref="E27" si="14">E22+E25+E26</f>
        <v>184000</v>
      </c>
      <c r="F27" s="18">
        <f t="shared" ref="F27" si="15">F22+F25+F26</f>
        <v>384000</v>
      </c>
      <c r="G27" s="18">
        <f t="shared" ref="G27" si="16">G22+G25+G26</f>
        <v>444000</v>
      </c>
    </row>
    <row r="28" spans="1:7" ht="15.75">
      <c r="A28" s="15" t="s">
        <v>11</v>
      </c>
      <c r="B28" s="15"/>
      <c r="C28" s="15">
        <v>96000</v>
      </c>
      <c r="D28" s="15">
        <v>96000</v>
      </c>
      <c r="E28" s="15">
        <v>96000</v>
      </c>
      <c r="F28" s="15">
        <v>96000</v>
      </c>
      <c r="G28" s="15">
        <v>96000</v>
      </c>
    </row>
    <row r="29" spans="1:7" ht="15.75">
      <c r="A29" s="16" t="s">
        <v>13</v>
      </c>
      <c r="B29" s="16"/>
      <c r="C29" s="16">
        <f>C27+C28</f>
        <v>200000</v>
      </c>
      <c r="D29" s="16">
        <f t="shared" ref="D29" si="17">D27+D28</f>
        <v>240000</v>
      </c>
      <c r="E29" s="16">
        <f t="shared" ref="E29" si="18">E27+E28</f>
        <v>280000</v>
      </c>
      <c r="F29" s="16">
        <f t="shared" ref="F29" si="19">F27+F28</f>
        <v>480000</v>
      </c>
      <c r="G29" s="16">
        <f t="shared" ref="G29" si="20">G27+G28</f>
        <v>540000</v>
      </c>
    </row>
    <row r="30" spans="1:7" ht="15.75">
      <c r="A30" s="16" t="s">
        <v>7</v>
      </c>
      <c r="B30" s="16">
        <f>B19</f>
        <v>-720000</v>
      </c>
      <c r="C30" s="16">
        <f>C29</f>
        <v>200000</v>
      </c>
      <c r="D30" s="16">
        <f t="shared" ref="D30" si="21">D29</f>
        <v>240000</v>
      </c>
      <c r="E30" s="16">
        <f t="shared" ref="E30" si="22">E29</f>
        <v>280000</v>
      </c>
      <c r="F30" s="16">
        <f t="shared" ref="F30" si="23">F29</f>
        <v>480000</v>
      </c>
      <c r="G30" s="16">
        <f t="shared" ref="G30" si="24">G29</f>
        <v>540000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B4" sqref="B4"/>
    </sheetView>
  </sheetViews>
  <sheetFormatPr baseColWidth="10" defaultRowHeight="15"/>
  <cols>
    <col min="1" max="1" width="23.85546875" customWidth="1"/>
    <col min="3" max="3" width="13.7109375" bestFit="1" customWidth="1"/>
    <col min="7" max="7" width="13" bestFit="1" customWidth="1"/>
  </cols>
  <sheetData>
    <row r="1" spans="1:9" ht="15.75">
      <c r="A1" s="20" t="s">
        <v>14</v>
      </c>
      <c r="B1" s="2"/>
      <c r="C1" s="2"/>
      <c r="D1" s="2"/>
      <c r="E1" s="2"/>
      <c r="F1" s="2"/>
      <c r="G1" s="2"/>
    </row>
    <row r="2" spans="1:9" ht="15.75">
      <c r="A2" s="21" t="s">
        <v>3</v>
      </c>
      <c r="B2" s="11">
        <v>0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</row>
    <row r="3" spans="1:9" ht="15.75">
      <c r="A3" s="21" t="s">
        <v>16</v>
      </c>
      <c r="B3" s="22">
        <v>-480000</v>
      </c>
      <c r="C3" s="11">
        <v>150000</v>
      </c>
      <c r="D3" s="11">
        <v>180000</v>
      </c>
      <c r="E3" s="11">
        <v>210000</v>
      </c>
      <c r="F3" s="11">
        <v>240000</v>
      </c>
      <c r="G3" s="11">
        <v>270000</v>
      </c>
    </row>
    <row r="4" spans="1:9" ht="15.75">
      <c r="A4" s="21" t="s">
        <v>17</v>
      </c>
      <c r="B4" s="11">
        <f>B3*POWER(1.12,-B2)</f>
        <v>-480000</v>
      </c>
      <c r="C4" s="11">
        <f t="shared" ref="C4:G4" si="0">C3*POWER(1.12,-C2)</f>
        <v>133928.57142857142</v>
      </c>
      <c r="D4" s="11">
        <f t="shared" si="0"/>
        <v>143494.89795918367</v>
      </c>
      <c r="E4" s="11">
        <f t="shared" si="0"/>
        <v>149473.85204081627</v>
      </c>
      <c r="F4" s="11">
        <f t="shared" si="0"/>
        <v>152524.3388171595</v>
      </c>
      <c r="G4" s="11">
        <f t="shared" si="0"/>
        <v>153205.25104402177</v>
      </c>
    </row>
    <row r="5" spans="1:9" ht="15.75">
      <c r="A5" s="21" t="s">
        <v>18</v>
      </c>
      <c r="B5" s="11">
        <v>-480000</v>
      </c>
      <c r="C5" s="11">
        <f>C4+B5</f>
        <v>-346071.42857142858</v>
      </c>
      <c r="D5" s="11">
        <f t="shared" ref="D5:G5" si="1">D4+C5</f>
        <v>-202576.53061224491</v>
      </c>
      <c r="E5" s="11">
        <f t="shared" si="1"/>
        <v>-53102.678571428638</v>
      </c>
      <c r="F5" s="11">
        <f t="shared" si="1"/>
        <v>99421.660245730862</v>
      </c>
      <c r="G5" s="11">
        <f t="shared" si="1"/>
        <v>252626.91128975264</v>
      </c>
      <c r="I5" s="4"/>
    </row>
    <row r="6" spans="1:9">
      <c r="A6" s="2"/>
      <c r="B6" s="19"/>
      <c r="C6" s="19"/>
      <c r="D6" s="19"/>
      <c r="E6" s="19"/>
      <c r="F6" s="19"/>
      <c r="G6" s="19"/>
    </row>
    <row r="7" spans="1:9">
      <c r="A7" s="2"/>
      <c r="B7" s="19"/>
      <c r="C7" s="19"/>
      <c r="D7" s="19"/>
      <c r="E7" s="19"/>
      <c r="F7" s="19"/>
      <c r="G7" s="19"/>
    </row>
    <row r="8" spans="1:9" ht="15.75">
      <c r="A8" s="23" t="s">
        <v>15</v>
      </c>
      <c r="B8" s="24"/>
      <c r="C8" s="24"/>
      <c r="D8" s="24"/>
      <c r="E8" s="24"/>
      <c r="F8" s="24"/>
      <c r="G8" s="24"/>
    </row>
    <row r="9" spans="1:9" ht="15.75">
      <c r="A9" s="21" t="s">
        <v>3</v>
      </c>
      <c r="B9" s="11">
        <v>0</v>
      </c>
      <c r="C9" s="11">
        <v>1</v>
      </c>
      <c r="D9" s="11">
        <v>2</v>
      </c>
      <c r="E9" s="11">
        <v>3</v>
      </c>
      <c r="F9" s="11">
        <v>4</v>
      </c>
      <c r="G9" s="11">
        <v>5</v>
      </c>
    </row>
    <row r="10" spans="1:9" ht="15.75">
      <c r="A10" s="21" t="s">
        <v>16</v>
      </c>
      <c r="B10" s="22">
        <v>-720000</v>
      </c>
      <c r="C10" s="22">
        <v>200000</v>
      </c>
      <c r="D10" s="22">
        <v>240000</v>
      </c>
      <c r="E10" s="22">
        <v>280000</v>
      </c>
      <c r="F10" s="22">
        <v>480000</v>
      </c>
      <c r="G10" s="22">
        <v>540000</v>
      </c>
    </row>
    <row r="11" spans="1:9" ht="15.75">
      <c r="A11" s="21" t="s">
        <v>17</v>
      </c>
      <c r="B11" s="11">
        <f>B10*POWER(1.12,-B9)</f>
        <v>-720000</v>
      </c>
      <c r="C11" s="11">
        <f t="shared" ref="C11" si="2">C10*POWER(1.12,-C9)</f>
        <v>178571.42857142855</v>
      </c>
      <c r="D11" s="11">
        <f t="shared" ref="D11" si="3">D10*POWER(1.12,-D9)</f>
        <v>191326.53061224488</v>
      </c>
      <c r="E11" s="11">
        <f t="shared" ref="E11" si="4">E10*POWER(1.12,-E9)</f>
        <v>199298.46938775503</v>
      </c>
      <c r="F11" s="11">
        <f t="shared" ref="F11" si="5">F10*POWER(1.12,-F9)</f>
        <v>305048.677634319</v>
      </c>
      <c r="G11" s="11">
        <f t="shared" ref="G11" si="6">G10*POWER(1.12,-G9)</f>
        <v>306410.50208804355</v>
      </c>
    </row>
    <row r="12" spans="1:9" ht="15.75">
      <c r="A12" s="21" t="s">
        <v>18</v>
      </c>
      <c r="B12" s="11">
        <f>B11</f>
        <v>-720000</v>
      </c>
      <c r="C12" s="11">
        <f>C11+B12</f>
        <v>-541428.57142857148</v>
      </c>
      <c r="D12" s="11">
        <f t="shared" ref="D12" si="7">D11+C12</f>
        <v>-350102.04081632663</v>
      </c>
      <c r="E12" s="11">
        <f t="shared" ref="E12" si="8">E11+D12</f>
        <v>-150803.57142857159</v>
      </c>
      <c r="F12" s="11">
        <f t="shared" ref="F12" si="9">F11+E12</f>
        <v>154245.1062057474</v>
      </c>
      <c r="G12" s="11">
        <f t="shared" ref="G12" si="10">G11+F12</f>
        <v>460655.60829379095</v>
      </c>
    </row>
    <row r="15" spans="1:9">
      <c r="B15" s="4"/>
      <c r="C15" s="4"/>
      <c r="D15" s="4"/>
      <c r="E15" s="4"/>
      <c r="F15" s="4"/>
      <c r="G15" s="4"/>
      <c r="I15" s="4"/>
    </row>
    <row r="16" spans="1:9">
      <c r="B16" s="4"/>
      <c r="C16" s="4"/>
      <c r="D16" s="4"/>
      <c r="E16" s="4"/>
      <c r="F16" s="4"/>
      <c r="G16" s="4"/>
    </row>
    <row r="18" spans="2:2">
      <c r="B1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5" sqref="A5"/>
    </sheetView>
  </sheetViews>
  <sheetFormatPr baseColWidth="10" defaultRowHeight="15"/>
  <cols>
    <col min="1" max="1" width="17.7109375" customWidth="1"/>
    <col min="2" max="2" width="11.5703125" bestFit="1" customWidth="1"/>
    <col min="3" max="7" width="13.5703125" bestFit="1" customWidth="1"/>
  </cols>
  <sheetData>
    <row r="1" spans="1:9" ht="15.75">
      <c r="A1" s="25" t="s">
        <v>14</v>
      </c>
      <c r="B1" s="24"/>
      <c r="C1" s="24"/>
      <c r="D1" s="24"/>
      <c r="E1" s="24"/>
      <c r="F1" s="24"/>
      <c r="G1" s="24"/>
    </row>
    <row r="2" spans="1:9" ht="15.75">
      <c r="A2" s="6" t="s">
        <v>3</v>
      </c>
      <c r="B2" s="6">
        <v>0</v>
      </c>
      <c r="C2" s="6">
        <v>1</v>
      </c>
      <c r="D2" s="6">
        <v>2</v>
      </c>
      <c r="E2" s="6">
        <v>3</v>
      </c>
      <c r="F2" s="6">
        <v>4</v>
      </c>
      <c r="G2" s="6">
        <v>5</v>
      </c>
    </row>
    <row r="3" spans="1:9" ht="15.75">
      <c r="A3" s="6" t="s">
        <v>7</v>
      </c>
      <c r="B3" s="7">
        <v>-480000</v>
      </c>
      <c r="C3" s="31">
        <v>150000</v>
      </c>
      <c r="D3" s="31">
        <v>180000</v>
      </c>
      <c r="E3" s="31">
        <v>210000</v>
      </c>
      <c r="F3" s="31">
        <v>240000</v>
      </c>
      <c r="G3" s="31">
        <v>270000</v>
      </c>
    </row>
    <row r="4" spans="1:9" ht="18.75">
      <c r="A4" s="6" t="s">
        <v>20</v>
      </c>
      <c r="B4" s="6">
        <f>POWER(1.12,-B2)</f>
        <v>1</v>
      </c>
      <c r="C4" s="30">
        <f t="shared" ref="C4:G4" si="0">POWER(1.12,-C2)</f>
        <v>0.89285714285714279</v>
      </c>
      <c r="D4" s="30">
        <f t="shared" si="0"/>
        <v>0.79719387755102034</v>
      </c>
      <c r="E4" s="30">
        <f t="shared" si="0"/>
        <v>0.71178024781341087</v>
      </c>
      <c r="F4" s="30">
        <f t="shared" si="0"/>
        <v>0.63551807840483121</v>
      </c>
      <c r="G4" s="30">
        <f t="shared" si="0"/>
        <v>0.56742685571859919</v>
      </c>
    </row>
    <row r="5" spans="1:9" ht="15.75">
      <c r="A5" s="6" t="s">
        <v>21</v>
      </c>
      <c r="B5" s="7">
        <f>B4*B3</f>
        <v>-480000</v>
      </c>
      <c r="C5" s="7">
        <f t="shared" ref="C5:G5" si="1">C4*C3</f>
        <v>133928.57142857142</v>
      </c>
      <c r="D5" s="7">
        <f t="shared" si="1"/>
        <v>143494.89795918367</v>
      </c>
      <c r="E5" s="7">
        <f t="shared" si="1"/>
        <v>149473.85204081627</v>
      </c>
      <c r="F5" s="7">
        <f t="shared" si="1"/>
        <v>152524.3388171595</v>
      </c>
      <c r="G5" s="7">
        <f t="shared" si="1"/>
        <v>153205.25104402177</v>
      </c>
      <c r="I5" s="5">
        <f>SUM(B5:G5)</f>
        <v>252626.91128975264</v>
      </c>
    </row>
    <row r="6" spans="1:9" ht="15.75">
      <c r="A6" s="26"/>
      <c r="B6" s="27"/>
      <c r="C6" s="27"/>
      <c r="D6" s="27"/>
      <c r="E6" s="27"/>
      <c r="F6" s="27"/>
      <c r="G6" s="27"/>
      <c r="I6" s="5"/>
    </row>
    <row r="7" spans="1:9" ht="15.75">
      <c r="A7" s="26" t="s">
        <v>2</v>
      </c>
      <c r="B7" s="28">
        <f>I5/B3</f>
        <v>-0.52630606518698464</v>
      </c>
      <c r="C7" s="27"/>
      <c r="D7" s="27"/>
      <c r="E7" s="27"/>
      <c r="F7" s="27"/>
      <c r="G7" s="27"/>
      <c r="I7" s="5"/>
    </row>
    <row r="8" spans="1:9" ht="15.75">
      <c r="A8" s="26"/>
      <c r="B8" s="27"/>
      <c r="C8" s="27"/>
      <c r="D8" s="27"/>
      <c r="E8" s="27"/>
      <c r="F8" s="27"/>
      <c r="G8" s="27"/>
      <c r="I8" s="5"/>
    </row>
    <row r="9" spans="1:9" ht="15.75">
      <c r="A9" s="26"/>
      <c r="B9" s="27"/>
      <c r="C9" s="27"/>
      <c r="D9" s="27"/>
      <c r="E9" s="27"/>
      <c r="F9" s="27"/>
      <c r="G9" s="27"/>
      <c r="I9" s="5"/>
    </row>
    <row r="10" spans="1:9">
      <c r="A10" s="24"/>
      <c r="B10" s="24"/>
      <c r="C10" s="24"/>
      <c r="D10" s="24"/>
      <c r="E10" s="24"/>
      <c r="F10" s="24"/>
      <c r="G10" s="24"/>
    </row>
    <row r="11" spans="1:9" ht="15.75">
      <c r="A11" s="25" t="s">
        <v>15</v>
      </c>
      <c r="B11" s="24"/>
      <c r="C11" s="24"/>
      <c r="D11" s="24"/>
      <c r="E11" s="24"/>
      <c r="F11" s="24"/>
      <c r="G11" s="24"/>
    </row>
    <row r="12" spans="1:9" ht="15.75">
      <c r="A12" s="6" t="s">
        <v>3</v>
      </c>
      <c r="B12" s="6">
        <v>0</v>
      </c>
      <c r="C12" s="6">
        <v>1</v>
      </c>
      <c r="D12" s="6">
        <v>2</v>
      </c>
      <c r="E12" s="6">
        <v>3</v>
      </c>
      <c r="F12" s="6">
        <v>4</v>
      </c>
      <c r="G12" s="6">
        <v>5</v>
      </c>
    </row>
    <row r="13" spans="1:9" ht="15.75">
      <c r="A13" s="6" t="s">
        <v>7</v>
      </c>
      <c r="B13" s="7">
        <v>-720000</v>
      </c>
      <c r="C13" s="7">
        <v>200000</v>
      </c>
      <c r="D13" s="7">
        <v>240000</v>
      </c>
      <c r="E13" s="7">
        <v>280000</v>
      </c>
      <c r="F13" s="7">
        <v>480000</v>
      </c>
      <c r="G13" s="7">
        <v>540000</v>
      </c>
    </row>
    <row r="14" spans="1:9" ht="18.75">
      <c r="A14" s="6" t="s">
        <v>20</v>
      </c>
      <c r="B14" s="30">
        <f>POWER(1.12,-B12)</f>
        <v>1</v>
      </c>
      <c r="C14" s="30">
        <f t="shared" ref="C14:G14" si="2">POWER(1.12,-C12)</f>
        <v>0.89285714285714279</v>
      </c>
      <c r="D14" s="30">
        <f t="shared" si="2"/>
        <v>0.79719387755102034</v>
      </c>
      <c r="E14" s="30">
        <f t="shared" si="2"/>
        <v>0.71178024781341087</v>
      </c>
      <c r="F14" s="30">
        <f t="shared" si="2"/>
        <v>0.63551807840483121</v>
      </c>
      <c r="G14" s="30">
        <f t="shared" si="2"/>
        <v>0.56742685571859919</v>
      </c>
    </row>
    <row r="15" spans="1:9" ht="15.75">
      <c r="A15" s="6" t="s">
        <v>21</v>
      </c>
      <c r="B15" s="7">
        <f>B14*B13</f>
        <v>-720000</v>
      </c>
      <c r="C15" s="7">
        <f t="shared" ref="C15" si="3">C14*C13</f>
        <v>178571.42857142855</v>
      </c>
      <c r="D15" s="7">
        <f t="shared" ref="D15" si="4">D14*D13</f>
        <v>191326.53061224488</v>
      </c>
      <c r="E15" s="7">
        <f t="shared" ref="E15" si="5">E14*E13</f>
        <v>199298.46938775503</v>
      </c>
      <c r="F15" s="7">
        <f t="shared" ref="F15" si="6">F14*F13</f>
        <v>305048.677634319</v>
      </c>
      <c r="G15" s="7">
        <f t="shared" ref="G15" si="7">G14*G13</f>
        <v>306410.50208804355</v>
      </c>
      <c r="I15" s="5">
        <f>SUM(B15:G15)</f>
        <v>460655.60829379095</v>
      </c>
    </row>
    <row r="16" spans="1:9">
      <c r="A16" s="24"/>
      <c r="B16" s="24"/>
      <c r="C16" s="24"/>
      <c r="D16" s="24"/>
      <c r="E16" s="24"/>
      <c r="F16" s="24"/>
      <c r="G16" s="24"/>
    </row>
    <row r="17" spans="1:7" ht="15.75">
      <c r="A17" s="26" t="s">
        <v>2</v>
      </c>
      <c r="B17" s="28">
        <f>I15/B13</f>
        <v>-0.63979945596359855</v>
      </c>
      <c r="C17" s="24"/>
      <c r="D17" s="24"/>
      <c r="E17" s="24"/>
      <c r="F17" s="24"/>
      <c r="G17" s="24"/>
    </row>
    <row r="18" spans="1:7">
      <c r="A18" s="24"/>
      <c r="B18" s="24"/>
      <c r="C18" s="24"/>
      <c r="D18" s="24"/>
      <c r="E18" s="24"/>
      <c r="F18" s="24"/>
      <c r="G18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E23" sqref="E23"/>
    </sheetView>
  </sheetViews>
  <sheetFormatPr baseColWidth="10" defaultRowHeight="15"/>
  <cols>
    <col min="1" max="1" width="16.140625" customWidth="1"/>
    <col min="2" max="2" width="13.85546875" bestFit="1" customWidth="1"/>
    <col min="3" max="7" width="13.5703125" bestFit="1" customWidth="1"/>
  </cols>
  <sheetData>
    <row r="1" spans="1:9" ht="15.75">
      <c r="A1" s="25" t="s">
        <v>14</v>
      </c>
      <c r="B1" s="24"/>
      <c r="C1" s="24"/>
      <c r="D1" s="24"/>
      <c r="E1" s="24"/>
      <c r="F1" s="24"/>
      <c r="G1" s="24"/>
    </row>
    <row r="2" spans="1:9" ht="15.75">
      <c r="A2" s="6" t="s">
        <v>3</v>
      </c>
      <c r="B2" s="6">
        <v>0</v>
      </c>
      <c r="C2" s="6">
        <v>1</v>
      </c>
      <c r="D2" s="6">
        <v>2</v>
      </c>
      <c r="E2" s="6">
        <v>3</v>
      </c>
      <c r="F2" s="6">
        <v>4</v>
      </c>
      <c r="G2" s="6">
        <v>5</v>
      </c>
    </row>
    <row r="3" spans="1:9" ht="15.75">
      <c r="A3" s="6" t="s">
        <v>7</v>
      </c>
      <c r="B3" s="31">
        <v>-480000</v>
      </c>
      <c r="C3" s="31">
        <v>150000</v>
      </c>
      <c r="D3" s="31">
        <v>180000</v>
      </c>
      <c r="E3" s="31">
        <v>210000</v>
      </c>
      <c r="F3" s="31">
        <v>240000</v>
      </c>
      <c r="G3" s="31">
        <v>270000</v>
      </c>
    </row>
    <row r="4" spans="1:9" ht="18.75">
      <c r="A4" s="6" t="s">
        <v>19</v>
      </c>
      <c r="B4" s="30">
        <f>POWER(1.3,-B2)</f>
        <v>1</v>
      </c>
      <c r="C4" s="30">
        <f t="shared" ref="C4:G4" si="0">POWER(1.3,-C2)</f>
        <v>0.76923076923076916</v>
      </c>
      <c r="D4" s="30">
        <f t="shared" si="0"/>
        <v>0.59171597633136086</v>
      </c>
      <c r="E4" s="30">
        <f t="shared" si="0"/>
        <v>0.45516613563950831</v>
      </c>
      <c r="F4" s="30">
        <f t="shared" si="0"/>
        <v>0.35012779664577565</v>
      </c>
      <c r="G4" s="30">
        <f t="shared" si="0"/>
        <v>0.26932907434290432</v>
      </c>
    </row>
    <row r="5" spans="1:9" ht="15.75">
      <c r="A5" s="6" t="s">
        <v>21</v>
      </c>
      <c r="B5" s="7">
        <f>B4*B3</f>
        <v>-480000</v>
      </c>
      <c r="C5" s="7">
        <f t="shared" ref="C5:G5" si="1">C4*C3</f>
        <v>115384.61538461538</v>
      </c>
      <c r="D5" s="7">
        <f t="shared" si="1"/>
        <v>106508.87573964495</v>
      </c>
      <c r="E5" s="7">
        <f t="shared" si="1"/>
        <v>95584.888484296738</v>
      </c>
      <c r="F5" s="7">
        <f t="shared" si="1"/>
        <v>84030.671194986149</v>
      </c>
      <c r="G5" s="7">
        <f t="shared" si="1"/>
        <v>72718.850072584159</v>
      </c>
      <c r="I5" s="5">
        <f>SUM(B5:G5)</f>
        <v>-5772.0991238726274</v>
      </c>
    </row>
    <row r="6" spans="1:9" ht="15.75">
      <c r="A6" s="29"/>
      <c r="B6" s="27"/>
      <c r="C6" s="27"/>
      <c r="D6" s="27"/>
      <c r="E6" s="27"/>
      <c r="F6" s="27"/>
      <c r="G6" s="27"/>
    </row>
    <row r="7" spans="1:9" ht="15.75">
      <c r="A7" s="29"/>
      <c r="B7" s="28"/>
      <c r="C7" s="27"/>
      <c r="D7" s="27"/>
      <c r="E7" s="27"/>
      <c r="F7" s="27"/>
      <c r="G7" s="27"/>
    </row>
    <row r="8" spans="1:9" ht="15.75">
      <c r="A8" s="29"/>
      <c r="B8" s="27"/>
      <c r="C8" s="27"/>
      <c r="D8" s="27"/>
      <c r="E8" s="27"/>
      <c r="F8" s="27"/>
      <c r="G8" s="27"/>
    </row>
    <row r="9" spans="1:9" ht="15.75">
      <c r="A9" s="25" t="s">
        <v>15</v>
      </c>
      <c r="B9" s="27"/>
      <c r="C9" s="27"/>
      <c r="D9" s="27"/>
      <c r="E9" s="27"/>
      <c r="F9" s="27"/>
      <c r="G9" s="27"/>
    </row>
    <row r="10" spans="1:9" ht="15.75">
      <c r="A10" s="6" t="s">
        <v>3</v>
      </c>
      <c r="B10" s="6">
        <v>0</v>
      </c>
      <c r="C10" s="6">
        <v>1</v>
      </c>
      <c r="D10" s="6">
        <v>2</v>
      </c>
      <c r="E10" s="6">
        <v>3</v>
      </c>
      <c r="F10" s="6">
        <v>4</v>
      </c>
      <c r="G10" s="6">
        <v>5</v>
      </c>
    </row>
    <row r="11" spans="1:9" ht="15.75">
      <c r="A11" s="6" t="s">
        <v>7</v>
      </c>
      <c r="B11" s="7">
        <v>-720000</v>
      </c>
      <c r="C11" s="7">
        <v>200000</v>
      </c>
      <c r="D11" s="7">
        <v>240000</v>
      </c>
      <c r="E11" s="7">
        <v>280000</v>
      </c>
      <c r="F11" s="7">
        <v>480000</v>
      </c>
      <c r="G11" s="7">
        <v>540000</v>
      </c>
    </row>
    <row r="12" spans="1:9" ht="18.75">
      <c r="A12" s="6" t="s">
        <v>19</v>
      </c>
      <c r="B12" s="30">
        <f>POWER(1.3,-B10)</f>
        <v>1</v>
      </c>
      <c r="C12" s="30">
        <f t="shared" ref="C12:G12" si="2">POWER(1.3,-C10)</f>
        <v>0.76923076923076916</v>
      </c>
      <c r="D12" s="30">
        <f t="shared" si="2"/>
        <v>0.59171597633136086</v>
      </c>
      <c r="E12" s="30">
        <f t="shared" si="2"/>
        <v>0.45516613563950831</v>
      </c>
      <c r="F12" s="30">
        <f t="shared" si="2"/>
        <v>0.35012779664577565</v>
      </c>
      <c r="G12" s="30">
        <f t="shared" si="2"/>
        <v>0.26932907434290432</v>
      </c>
    </row>
    <row r="13" spans="1:9" ht="15.75">
      <c r="A13" s="6" t="s">
        <v>21</v>
      </c>
      <c r="B13" s="7">
        <f>B12*B11</f>
        <v>-720000</v>
      </c>
      <c r="C13" s="7">
        <f t="shared" ref="C13:G13" si="3">C12*C11</f>
        <v>153846.15384615384</v>
      </c>
      <c r="D13" s="7">
        <f t="shared" si="3"/>
        <v>142011.83431952662</v>
      </c>
      <c r="E13" s="7">
        <f t="shared" si="3"/>
        <v>127446.51797906232</v>
      </c>
      <c r="F13" s="7">
        <f t="shared" si="3"/>
        <v>168061.3423899723</v>
      </c>
      <c r="G13" s="7">
        <f t="shared" si="3"/>
        <v>145437.70014516832</v>
      </c>
      <c r="I13" s="5">
        <f>SUM(B13:G13)</f>
        <v>16803.548679883446</v>
      </c>
    </row>
    <row r="14" spans="1:9">
      <c r="A14" s="24"/>
      <c r="B14" s="24"/>
      <c r="C14" s="24"/>
      <c r="D14" s="24"/>
      <c r="E14" s="24"/>
      <c r="F14" s="24"/>
      <c r="G14" s="24"/>
    </row>
    <row r="15" spans="1:9">
      <c r="A15" s="24"/>
      <c r="B15" s="24"/>
      <c r="C15" s="24"/>
      <c r="D15" s="24"/>
      <c r="E15" s="24"/>
      <c r="F15" s="24"/>
      <c r="G15" s="24"/>
    </row>
    <row r="16" spans="1:9">
      <c r="A16" s="24"/>
    </row>
    <row r="17" spans="1:1">
      <c r="A1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Exercice 1</vt:lpstr>
      <vt:lpstr>Exercice 3 - Question 1 </vt:lpstr>
      <vt:lpstr>Exercice 4 - Question 2</vt:lpstr>
      <vt:lpstr>Exercice 5 - Question 1</vt:lpstr>
      <vt:lpstr>Exercice 5 - Question 3</vt:lpstr>
      <vt:lpstr>Exercice 6 - Question 1</vt:lpstr>
      <vt:lpstr>Exercice 6 - Question 2</vt:lpstr>
      <vt:lpstr>Exercice 6 - Question 3</vt:lpstr>
      <vt:lpstr>Exercice 6 - Question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vero</cp:lastModifiedBy>
  <dcterms:created xsi:type="dcterms:W3CDTF">2018-10-09T12:38:40Z</dcterms:created>
  <dcterms:modified xsi:type="dcterms:W3CDTF">2019-04-15T11:34:39Z</dcterms:modified>
</cp:coreProperties>
</file>